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45" yWindow="750" windowWidth="14805" windowHeight="8010" tabRatio="908" firstSheet="4" activeTab="4"/>
  </bookViews>
  <sheets>
    <sheet name="4th Attempt Analysis" sheetId="67" state="hidden" r:id="rId1"/>
    <sheet name="BS&amp;H_CEW" sheetId="65" state="hidden" r:id="rId2"/>
    <sheet name="PE_IS" sheetId="63" state="hidden" r:id="rId3"/>
    <sheet name="IT_OB" sheetId="62" state="hidden" r:id="rId4"/>
    <sheet name="CHE_SCT&amp;D" sheetId="61" r:id="rId5"/>
    <sheet name="CSE_IJ" sheetId="60" state="hidden" r:id="rId6"/>
    <sheet name="ECE_IPR&amp;P" sheetId="59" state="hidden" r:id="rId7"/>
    <sheet name="ME_CIEPS" sheetId="58" state="hidden" r:id="rId8"/>
    <sheet name="EEE_IHC" sheetId="57" state="hidden" r:id="rId9"/>
    <sheet name="CE_PE&amp;M" sheetId="37" state="hidden" r:id="rId10"/>
    <sheet name="Total Report" sheetId="64" state="hidden" r:id="rId11"/>
  </sheets>
  <definedNames>
    <definedName name="_xlnm._FilterDatabase" localSheetId="0" hidden="1">'4th Attempt Analysis'!$A$9:$D$10</definedName>
    <definedName name="_xlnm._FilterDatabase" localSheetId="1" hidden="1">'BS&amp;H_CEW'!$A$11:$D$12</definedName>
    <definedName name="_xlnm._FilterDatabase" localSheetId="9" hidden="1">'CE_PE&amp;M'!$A$9:$D$13</definedName>
    <definedName name="_xlnm._FilterDatabase" localSheetId="4" hidden="1">'CHE_SCT&amp;D'!$A$10:$D$11</definedName>
    <definedName name="_xlnm._FilterDatabase" localSheetId="5" hidden="1">CSE_IJ!$A$10:$D$17</definedName>
    <definedName name="_xlnm._FilterDatabase" localSheetId="6" hidden="1">'ECE_IPR&amp;P'!$A$11:$D$14</definedName>
    <definedName name="_xlnm._FilterDatabase" localSheetId="8" hidden="1">EEE_IHC!$A$10:$D$16</definedName>
    <definedName name="_xlnm._FilterDatabase" localSheetId="3" hidden="1">IT_OB!$A$10:$D$11</definedName>
    <definedName name="_xlnm._FilterDatabase" localSheetId="7" hidden="1">ME_CIEPS!$A$10:$D$11</definedName>
    <definedName name="_xlnm._FilterDatabase" localSheetId="2" hidden="1">PE_IS!$A$11:$D$11</definedName>
    <definedName name="_xlnm.Print_Area" localSheetId="0">'4th Attempt Analysis'!$A$1:$G$27</definedName>
    <definedName name="_xlnm.Print_Area" localSheetId="1">'BS&amp;H_CEW'!$A$1:$D$21</definedName>
    <definedName name="_xlnm.Print_Area" localSheetId="9">'CE_PE&amp;M'!$A$1:$D$18</definedName>
    <definedName name="_xlnm.Print_Area" localSheetId="4">'CHE_SCT&amp;D'!$A$1:$D$17</definedName>
    <definedName name="_xlnm.Print_Area" localSheetId="5">CSE_IJ!$A$1:$D$23</definedName>
    <definedName name="_xlnm.Print_Area" localSheetId="6">'ECE_IPR&amp;P'!$A$1:$D$20</definedName>
    <definedName name="_xlnm.Print_Area" localSheetId="8">EEE_IHC!$A$1:$D$21</definedName>
    <definedName name="_xlnm.Print_Area" localSheetId="3">IT_OB!$A$1:$D$19</definedName>
    <definedName name="_xlnm.Print_Area" localSheetId="7">ME_CIEPS!$A$1:$D$15</definedName>
    <definedName name="_xlnm.Print_Area" localSheetId="2">PE_IS!$A$1:$D$19</definedName>
    <definedName name="_xlnm.Print_Area" localSheetId="10">'Total Report'!$A$1:$AC$16</definedName>
    <definedName name="_xlnm.Print_Titles" localSheetId="1">'BS&amp;H_CEW'!$11:$11</definedName>
    <definedName name="_xlnm.Print_Titles" localSheetId="9">'CE_PE&amp;M'!$9:$9</definedName>
    <definedName name="_xlnm.Print_Titles" localSheetId="4">'CHE_SCT&amp;D'!$10:$10</definedName>
    <definedName name="_xlnm.Print_Titles" localSheetId="5">CSE_IJ!$10:$10</definedName>
    <definedName name="_xlnm.Print_Titles" localSheetId="6">'ECE_IPR&amp;P'!$11:$11</definedName>
    <definedName name="_xlnm.Print_Titles" localSheetId="8">EEE_IHC!$10:$10</definedName>
  </definedNames>
  <calcPr calcId="152511"/>
</workbook>
</file>

<file path=xl/calcChain.xml><?xml version="1.0" encoding="utf-8"?>
<calcChain xmlns="http://schemas.openxmlformats.org/spreadsheetml/2006/main">
  <c r="G19" i="67" l="1"/>
  <c r="E19" i="67" l="1"/>
  <c r="D19" i="67"/>
  <c r="F18" i="67"/>
  <c r="G17" i="67"/>
  <c r="F17" i="67"/>
  <c r="G16" i="67"/>
  <c r="F16" i="67"/>
  <c r="G15" i="67"/>
  <c r="F15" i="67"/>
  <c r="G14" i="67"/>
  <c r="F14" i="67"/>
  <c r="G13" i="67"/>
  <c r="F13" i="67"/>
  <c r="G12" i="67"/>
  <c r="F12" i="67"/>
  <c r="G11" i="67"/>
  <c r="F11" i="67"/>
  <c r="G10" i="67"/>
  <c r="F10" i="67"/>
  <c r="F19" i="67" l="1"/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6" i="62"/>
  <c r="A4" i="62"/>
  <c r="A6" i="61"/>
  <c r="A4" i="61"/>
  <c r="A6" i="60"/>
  <c r="A4" i="60"/>
  <c r="A7" i="59"/>
  <c r="A5" i="59"/>
  <c r="A6" i="58"/>
  <c r="A4" i="58"/>
  <c r="A6" i="57"/>
  <c r="A4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<sst xmlns="http://schemas.openxmlformats.org/spreadsheetml/2006/main" count="241" uniqueCount="116">
  <si>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</si>
  <si>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</si>
  <si>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</si>
  <si>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</si>
  <si>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</si>
  <si>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</si>
  <si>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</si>
  <si>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</si>
  <si>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</si>
  <si>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</si>
  <si>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</si>
  <si>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</si>
  <si>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</si>
  <si>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</si>
  <si>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</si>
  <si>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</si>
  <si>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</si>
  <si>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</si>
  <si>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</si>
  <si>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</si>
  <si>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</si>
  <si>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</si>
  <si>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</si>
  <si>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</si>
  <si>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</si>
  <si>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</si>
  <si>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</si>
  <si>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</si>
  <si>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</si>
  <si>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</si>
  <si>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</si>
  <si>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</si>
  <si>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</si>
  <si>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</si>
  <si>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</si>
  <si>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</si>
  <si>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AUDIT COURSE RESULT ANALYSIS FOR B.TECH. 2014 ADMITTED BATCH</t>
  </si>
  <si>
    <t>BS&amp;H - COMMUNICATION ETIQUETTE IN WORKPLACES</t>
  </si>
  <si>
    <t>Communication Etiquette in Workplaces</t>
  </si>
  <si>
    <t>BS&amp;H</t>
  </si>
  <si>
    <t>Batch : 2014-18</t>
  </si>
  <si>
    <t>Branch</t>
  </si>
  <si>
    <t>Pass %</t>
  </si>
  <si>
    <t>PROFESSIONAL ETHICS AND MORALS</t>
  </si>
  <si>
    <t>INDIAN HERITAGE &amp; CULTURE</t>
  </si>
  <si>
    <t>CONTEMPORARY INDIA: ECONOMY, POLITY AND SOCIETY</t>
  </si>
  <si>
    <t>INTELLECTUAL PROPERTY RIGHTS AND PATENTS</t>
  </si>
  <si>
    <t>INTRODUCTION TO JOURNALISM</t>
  </si>
  <si>
    <t>CHE</t>
  </si>
  <si>
    <t>SCIENCE, TECHNOLOGY AND DEVELOPMENT</t>
  </si>
  <si>
    <t>ORGANIZATIONAL BEHAVIOUR</t>
  </si>
  <si>
    <t>INDUSTRIAL SOCIOLOGY</t>
  </si>
  <si>
    <t>ACE / Coordinator</t>
  </si>
  <si>
    <t xml:space="preserve">                                       Controller of Examination</t>
  </si>
  <si>
    <t>VICE - PRINCIPAL</t>
  </si>
  <si>
    <t>COMMUNICATION ETIQUETTE IN WORKPLACES</t>
  </si>
  <si>
    <t>1st Attempt Pass % (649/891 = 72.84)</t>
  </si>
  <si>
    <t>Controller of Examinations</t>
  </si>
  <si>
    <t>Vice - Principal</t>
  </si>
  <si>
    <t>After 2nd Attempt Pass % (769/861 = 89.31)</t>
  </si>
  <si>
    <t>No. of. Students Reg.</t>
  </si>
  <si>
    <t>No. of. Students Pass</t>
  </si>
  <si>
    <t>No. of. Students Fail</t>
  </si>
  <si>
    <t>After 3rd Attempt Pass % (821/861 = 95.70)</t>
  </si>
  <si>
    <t>14341A0106</t>
  </si>
  <si>
    <t>ALIKANA ASHISH</t>
  </si>
  <si>
    <t>14341A0471</t>
  </si>
  <si>
    <t>KOPPALA CHANDRA SEKHAR</t>
  </si>
  <si>
    <t>13341A05C4</t>
  </si>
  <si>
    <t>PETTA BHARGAV</t>
  </si>
  <si>
    <t>14341A0587</t>
  </si>
  <si>
    <t>LAKKOJI SURYA KIRAN</t>
  </si>
  <si>
    <t>14341A0151</t>
  </si>
  <si>
    <t>VASANTHULA THARUN KUMAR</t>
  </si>
  <si>
    <t>14341A02B2</t>
  </si>
  <si>
    <t xml:space="preserve">UPPADA PRAVEEN  </t>
  </si>
  <si>
    <t>15345A0214</t>
  </si>
  <si>
    <t>KRANTHI KUMAR KANNIPAMULA</t>
  </si>
  <si>
    <t>14341A04D8</t>
  </si>
  <si>
    <t>REDDI SURYASANTOSH KUMAR</t>
  </si>
  <si>
    <t>15345A0430</t>
  </si>
  <si>
    <t>REDROWTHU NAGA VENKATA SAI KUMAR</t>
  </si>
  <si>
    <t>14341A1202</t>
  </si>
  <si>
    <t>BAHADURSHA SAI KRISHNA SAURABH</t>
  </si>
  <si>
    <t>12341A1241</t>
  </si>
  <si>
    <t>PEESA LAKSHUNNAIDU</t>
  </si>
  <si>
    <t>14341A0403</t>
  </si>
  <si>
    <t>ANDHAVARAPU SAI MEGHANA</t>
  </si>
  <si>
    <t>14341A0413</t>
  </si>
  <si>
    <t>BETHA RAJ SANTHOSHI</t>
  </si>
  <si>
    <t>14341A0464</t>
  </si>
  <si>
    <t>KETUBARIKI MANISH</t>
  </si>
  <si>
    <t>14341A0256</t>
  </si>
  <si>
    <t xml:space="preserve">KOTA KISHORE BABU </t>
  </si>
  <si>
    <t>14341A0259</t>
  </si>
  <si>
    <t xml:space="preserve">KUTIKUPPALA PRASANTH  </t>
  </si>
  <si>
    <t>14341A04B0</t>
  </si>
  <si>
    <t>PAIDI CHIRANJEEVI</t>
  </si>
  <si>
    <t>15345A0414</t>
  </si>
  <si>
    <t>PADALA RAMYA</t>
  </si>
  <si>
    <t>15345A0415</t>
  </si>
  <si>
    <t>GORLE AMALA</t>
  </si>
  <si>
    <t>13341A0533</t>
  </si>
  <si>
    <t>CHOWDAVADA VARA PRASAD</t>
  </si>
  <si>
    <t>14341A3413</t>
  </si>
  <si>
    <t>K SAI MURALI KRISHNA</t>
  </si>
  <si>
    <t>14341A04G3</t>
  </si>
  <si>
    <t>UPPUGANTI T S TEJA</t>
  </si>
  <si>
    <t>14341A03B4</t>
  </si>
  <si>
    <t>VANAPALLI TULASIRAM</t>
  </si>
  <si>
    <t>14341A03B7</t>
  </si>
  <si>
    <t>VYSYARAJU GOUTHAMRAJU</t>
  </si>
  <si>
    <t>4th Attempt Course wise Analysis</t>
  </si>
  <si>
    <t>After 4th Attempt Pass % (841/850 = 98.94)</t>
  </si>
  <si>
    <t>ACE</t>
  </si>
  <si>
    <t>Special Chance Attempt  (August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</si>
</sst>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504825</xdr:colOff>
      <xdr:row>3</xdr:row>
      <xdr:rowOff>138031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57150"/>
          <a:ext cx="22098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691462</xdr:colOff>
      <xdr:row>0</xdr:row>
      <xdr:rowOff>0</xdr:rowOff>
    </xdr:from>
    <xdr:to>
      <xdr:col>6</xdr:col>
      <xdr:colOff>844550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44687" y="0"/>
          <a:ext cx="1905688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571500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2800350</xdr:colOff>
      <xdr:row>0</xdr:row>
      <xdr:rowOff>0</xdr:rowOff>
    </xdr:from>
    <xdr:to>
      <xdr:col>3</xdr:col>
      <xdr:colOff>1577974</xdr:colOff>
      <xdr:row>2</xdr:row>
      <xdr:rowOff>174738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0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1000125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3545169</xdr:colOff>
      <xdr:row>0</xdr:row>
      <xdr:rowOff>0</xdr:rowOff>
    </xdr:from>
    <xdr:to>
      <xdr:col>3</xdr:col>
      <xdr:colOff>1206500</xdr:colOff>
      <xdr:row>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35969" y="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2</xdr:col>
      <xdr:colOff>1047751</xdr:colOff>
      <xdr:row>2</xdr:row>
      <xdr:rowOff>173723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0"/>
          <a:ext cx="2476500" cy="564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2590800</xdr:colOff>
      <xdr:row>0</xdr:row>
      <xdr:rowOff>28575</xdr:rowOff>
    </xdr:from>
    <xdr:to>
      <xdr:col>3</xdr:col>
      <xdr:colOff>1577974</xdr:colOff>
      <xdr:row>2</xdr:row>
      <xdr:rowOff>162239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8575"/>
          <a:ext cx="1701799" cy="524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276225</xdr:colOff>
      <xdr:row>2</xdr:row>
      <xdr:rowOff>177872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124075" cy="549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2176040</xdr:colOff>
      <xdr:row>0</xdr:row>
      <xdr:rowOff>19051</xdr:rowOff>
    </xdr:from>
    <xdr:to>
      <xdr:col>3</xdr:col>
      <xdr:colOff>1111250</xdr:colOff>
      <xdr:row>2</xdr:row>
      <xdr:rowOff>123826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1990" y="19051"/>
          <a:ext cx="171651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828675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2657476</xdr:colOff>
      <xdr:row>0</xdr:row>
      <xdr:rowOff>28575</xdr:rowOff>
    </xdr:from>
    <xdr:to>
      <xdr:col>3</xdr:col>
      <xdr:colOff>1301750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6242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962025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2552701</xdr:colOff>
      <xdr:row>0</xdr:row>
      <xdr:rowOff>19050</xdr:rowOff>
    </xdr:from>
    <xdr:to>
      <xdr:col>3</xdr:col>
      <xdr:colOff>1358900</xdr:colOff>
      <xdr:row>3</xdr:row>
      <xdr:rowOff>3288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1" y="1905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923925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2476500</xdr:colOff>
      <xdr:row>0</xdr:row>
      <xdr:rowOff>38100</xdr:rowOff>
    </xdr:from>
    <xdr:to>
      <xdr:col>3</xdr:col>
      <xdr:colOff>1587499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71925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885825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384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2952749</xdr:colOff>
      <xdr:row>0</xdr:row>
      <xdr:rowOff>0</xdr:rowOff>
    </xdr:from>
    <xdr:to>
      <xdr:col>3</xdr:col>
      <xdr:colOff>1301749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3899" y="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676275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3028950</xdr:colOff>
      <xdr:row>0</xdr:row>
      <xdr:rowOff>9525</xdr:rowOff>
    </xdr:from>
    <xdr:to>
      <xdr:col>3</xdr:col>
      <xdr:colOff>1358899</xdr:colOff>
      <xdr:row>2</xdr:row>
      <xdr:rowOff>184263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9525"/>
          <a:ext cx="1577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27"/>
  <sheetViews>
    <sheetView view="pageBreakPreview" topLeftCell="A10" zoomScaleSheetLayoutView="100" workbookViewId="0">
      <selection activeCell="E9" sqref="E9"/>
    </sheetView>
  </sheetViews>
  <sheetFormatPr defaultRowHeight="15" x14ac:dyDescent="0.25"/>
  <cols>
    <col min="1" max="1" width="7" style="2" customWidth="1"/>
    <col min="2" max="2" width="19.7109375" style="2" customWidth="1"/>
    <col min="3" max="3" width="61.42578125" customWidth="1"/>
    <col min="4" max="7" width="13.140625" style="2" customWidth="1"/>
  </cols>
  <sheetData>
    <row r="1" spans="1:7" x14ac:dyDescent="0.25">
      <c r="A1" s="49"/>
      <c r="B1" s="49"/>
      <c r="C1" s="49"/>
      <c r="D1"/>
      <c r="E1"/>
      <c r="F1"/>
      <c r="G1"/>
    </row>
    <row r="2" spans="1:7" ht="15.75" x14ac:dyDescent="0.25">
      <c r="A2" s="49"/>
      <c r="B2" s="49"/>
      <c r="C2" s="49"/>
      <c r="D2" s="1"/>
      <c r="E2" s="1"/>
      <c r="F2" s="1"/>
      <c r="G2" s="1"/>
    </row>
    <row r="4" spans="1:7" x14ac:dyDescent="0.25">
      <c r="A4" s="36"/>
      <c r="B4" s="36"/>
      <c r="C4" s="36"/>
      <c r="D4" s="36"/>
      <c r="E4" s="36"/>
      <c r="F4" s="36"/>
      <c r="G4" s="36"/>
    </row>
    <row r="5" spans="1:7" ht="16.5" x14ac:dyDescent="0.25">
      <c r="A5" s="50" t="s">
        <v>36</v>
      </c>
      <c r="B5" s="50"/>
      <c r="C5" s="50"/>
      <c r="D5" s="50"/>
      <c r="E5" s="50"/>
      <c r="F5" s="50"/>
      <c r="G5" s="50"/>
    </row>
    <row r="6" spans="1:7" ht="16.5" x14ac:dyDescent="0.25">
      <c r="A6" s="37"/>
      <c r="B6" s="37"/>
      <c r="C6" s="37"/>
      <c r="D6" s="37"/>
      <c r="E6" s="37"/>
      <c r="F6" s="37"/>
      <c r="G6" s="37"/>
    </row>
    <row r="7" spans="1:7" ht="16.5" x14ac:dyDescent="0.25">
      <c r="A7" s="50" t="s">
        <v>112</v>
      </c>
      <c r="B7" s="50"/>
      <c r="C7" s="50"/>
      <c r="D7" s="50"/>
      <c r="E7" s="50"/>
      <c r="F7" s="50"/>
      <c r="G7" s="50"/>
    </row>
    <row r="8" spans="1:7" ht="16.5" x14ac:dyDescent="0.25">
      <c r="A8" s="37"/>
      <c r="B8" s="37"/>
      <c r="C8" s="37"/>
      <c r="D8" s="37"/>
      <c r="E8" s="37"/>
      <c r="F8" s="37"/>
      <c r="G8" s="37"/>
    </row>
    <row r="9" spans="1:7" ht="55.5" customHeight="1" x14ac:dyDescent="0.25">
      <c r="A9" s="3" t="s">
        <v>2</v>
      </c>
      <c r="B9" s="3" t="s">
        <v>41</v>
      </c>
      <c r="C9" s="3" t="s">
        <v>33</v>
      </c>
      <c r="D9" s="6" t="s">
        <v>60</v>
      </c>
      <c r="E9" s="6" t="s">
        <v>61</v>
      </c>
      <c r="F9" s="6" t="s">
        <v>62</v>
      </c>
      <c r="G9" s="6" t="s">
        <v>42</v>
      </c>
    </row>
    <row r="10" spans="1:7" ht="23.25" customHeight="1" x14ac:dyDescent="0.25">
      <c r="A10" s="4">
        <v>1</v>
      </c>
      <c r="B10" s="4" t="s">
        <v>29</v>
      </c>
      <c r="C10" s="16" t="s">
        <v>43</v>
      </c>
      <c r="D10" s="4">
        <v>4</v>
      </c>
      <c r="E10" s="4">
        <v>3</v>
      </c>
      <c r="F10" s="4">
        <f>D10-E10</f>
        <v>1</v>
      </c>
      <c r="G10" s="29">
        <f>E10/D10*100</f>
        <v>75</v>
      </c>
    </row>
    <row r="11" spans="1:7" ht="23.25" customHeight="1" x14ac:dyDescent="0.25">
      <c r="A11" s="4">
        <v>2</v>
      </c>
      <c r="B11" s="4" t="s">
        <v>27</v>
      </c>
      <c r="C11" s="16" t="s">
        <v>44</v>
      </c>
      <c r="D11" s="4">
        <v>6</v>
      </c>
      <c r="E11" s="4">
        <v>4</v>
      </c>
      <c r="F11" s="4">
        <f t="shared" ref="F11:F18" si="0">D11-E11</f>
        <v>2</v>
      </c>
      <c r="G11" s="29">
        <f t="shared" ref="G11:G17" si="1">E11/D11*100</f>
        <v>66.666666666666657</v>
      </c>
    </row>
    <row r="12" spans="1:7" ht="23.25" customHeight="1" x14ac:dyDescent="0.25">
      <c r="A12" s="4">
        <v>3</v>
      </c>
      <c r="B12" s="5" t="s">
        <v>25</v>
      </c>
      <c r="C12" s="17" t="s">
        <v>45</v>
      </c>
      <c r="D12" s="4">
        <v>7</v>
      </c>
      <c r="E12" s="30">
        <v>6</v>
      </c>
      <c r="F12" s="4">
        <f t="shared" si="0"/>
        <v>1</v>
      </c>
      <c r="G12" s="29">
        <f t="shared" si="1"/>
        <v>85.714285714285708</v>
      </c>
    </row>
    <row r="13" spans="1:7" ht="23.25" customHeight="1" x14ac:dyDescent="0.25">
      <c r="A13" s="4">
        <v>4</v>
      </c>
      <c r="B13" s="5" t="s">
        <v>23</v>
      </c>
      <c r="C13" s="17" t="s">
        <v>46</v>
      </c>
      <c r="D13" s="4">
        <v>3</v>
      </c>
      <c r="E13" s="30">
        <v>2</v>
      </c>
      <c r="F13" s="4">
        <f t="shared" si="0"/>
        <v>1</v>
      </c>
      <c r="G13" s="29">
        <f t="shared" si="1"/>
        <v>66.666666666666657</v>
      </c>
    </row>
    <row r="14" spans="1:7" ht="23.25" customHeight="1" x14ac:dyDescent="0.25">
      <c r="A14" s="4">
        <v>5</v>
      </c>
      <c r="B14" s="5" t="s">
        <v>21</v>
      </c>
      <c r="C14" s="17" t="s">
        <v>47</v>
      </c>
      <c r="D14" s="4">
        <v>7</v>
      </c>
      <c r="E14" s="30">
        <v>6</v>
      </c>
      <c r="F14" s="4">
        <f t="shared" si="0"/>
        <v>1</v>
      </c>
      <c r="G14" s="29">
        <f t="shared" si="1"/>
        <v>85.714285714285708</v>
      </c>
    </row>
    <row r="15" spans="1:7" ht="23.25" customHeight="1" x14ac:dyDescent="0.25">
      <c r="A15" s="4">
        <v>6</v>
      </c>
      <c r="B15" s="5" t="s">
        <v>48</v>
      </c>
      <c r="C15" s="17" t="s">
        <v>49</v>
      </c>
      <c r="D15" s="4">
        <v>12</v>
      </c>
      <c r="E15" s="30">
        <v>5</v>
      </c>
      <c r="F15" s="4">
        <f t="shared" si="0"/>
        <v>7</v>
      </c>
      <c r="G15" s="29">
        <f t="shared" si="1"/>
        <v>41.666666666666671</v>
      </c>
    </row>
    <row r="16" spans="1:7" ht="23.25" customHeight="1" x14ac:dyDescent="0.25">
      <c r="A16" s="4">
        <v>7</v>
      </c>
      <c r="B16" s="5" t="s">
        <v>17</v>
      </c>
      <c r="C16" s="17" t="s">
        <v>50</v>
      </c>
      <c r="D16" s="4">
        <v>1</v>
      </c>
      <c r="E16" s="30">
        <v>1</v>
      </c>
      <c r="F16" s="4">
        <f t="shared" si="0"/>
        <v>0</v>
      </c>
      <c r="G16" s="29">
        <f t="shared" si="1"/>
        <v>100</v>
      </c>
    </row>
    <row r="17" spans="1:10" ht="23.25" customHeight="1" x14ac:dyDescent="0.25">
      <c r="A17" s="4">
        <v>8</v>
      </c>
      <c r="B17" s="5" t="s">
        <v>15</v>
      </c>
      <c r="C17" s="17" t="s">
        <v>51</v>
      </c>
      <c r="D17" s="4">
        <v>1</v>
      </c>
      <c r="E17" s="30">
        <v>1</v>
      </c>
      <c r="F17" s="4">
        <f t="shared" si="0"/>
        <v>0</v>
      </c>
      <c r="G17" s="29">
        <f t="shared" si="1"/>
        <v>100</v>
      </c>
    </row>
    <row r="18" spans="1:10" ht="23.25" customHeight="1" x14ac:dyDescent="0.25">
      <c r="A18" s="4">
        <v>9</v>
      </c>
      <c r="B18" s="5" t="s">
        <v>39</v>
      </c>
      <c r="C18" s="17" t="s">
        <v>55</v>
      </c>
      <c r="D18" s="4">
        <v>0</v>
      </c>
      <c r="E18" s="30">
        <v>0</v>
      </c>
      <c r="F18" s="4">
        <f t="shared" si="0"/>
        <v>0</v>
      </c>
      <c r="G18" s="29">
        <v>0</v>
      </c>
    </row>
    <row r="19" spans="1:10" ht="18" customHeight="1" x14ac:dyDescent="0.25">
      <c r="A19" s="46" t="s">
        <v>14</v>
      </c>
      <c r="B19" s="47"/>
      <c r="C19" s="48"/>
      <c r="D19" s="42">
        <f>SUM(D10:D18)</f>
        <v>41</v>
      </c>
      <c r="E19" s="42">
        <f>SUM(E10:E18)</f>
        <v>28</v>
      </c>
      <c r="F19" s="42">
        <f>SUM(F10:F18)</f>
        <v>13</v>
      </c>
      <c r="G19" s="31">
        <f>E19/D19*100</f>
        <v>68.292682926829272</v>
      </c>
    </row>
    <row r="20" spans="1:10" ht="18" customHeight="1" x14ac:dyDescent="0.25">
      <c r="A20" s="46" t="s">
        <v>56</v>
      </c>
      <c r="B20" s="47"/>
      <c r="C20" s="47"/>
      <c r="D20" s="47"/>
      <c r="E20" s="47"/>
      <c r="F20" s="48"/>
      <c r="G20" s="31">
        <v>72.84</v>
      </c>
      <c r="H20" s="43"/>
    </row>
    <row r="21" spans="1:10" ht="18" customHeight="1" x14ac:dyDescent="0.25">
      <c r="A21" s="46" t="s">
        <v>59</v>
      </c>
      <c r="B21" s="47"/>
      <c r="C21" s="47"/>
      <c r="D21" s="47"/>
      <c r="E21" s="47"/>
      <c r="F21" s="48"/>
      <c r="G21" s="31">
        <v>89.31</v>
      </c>
      <c r="J21" s="43"/>
    </row>
    <row r="22" spans="1:10" ht="18" customHeight="1" x14ac:dyDescent="0.25">
      <c r="A22" s="46" t="s">
        <v>63</v>
      </c>
      <c r="B22" s="47"/>
      <c r="C22" s="47"/>
      <c r="D22" s="47"/>
      <c r="E22" s="47"/>
      <c r="F22" s="48"/>
      <c r="G22" s="31">
        <v>95.35</v>
      </c>
    </row>
    <row r="23" spans="1:10" ht="18" customHeight="1" x14ac:dyDescent="0.25">
      <c r="A23" s="46" t="s">
        <v>113</v>
      </c>
      <c r="B23" s="47"/>
      <c r="C23" s="47"/>
      <c r="D23" s="47"/>
      <c r="E23" s="47"/>
      <c r="F23" s="48"/>
      <c r="G23" s="31">
        <v>98.94</v>
      </c>
    </row>
    <row r="27" spans="1:10" s="35" customFormat="1" ht="21" x14ac:dyDescent="0.35">
      <c r="A27" s="32" t="s">
        <v>52</v>
      </c>
      <c r="B27" s="33"/>
      <c r="C27" s="32" t="s">
        <v>53</v>
      </c>
      <c r="D27" s="32"/>
      <c r="E27" s="33"/>
      <c r="F27" s="33"/>
      <c r="G27" s="34" t="s">
        <v>54</v>
      </c>
    </row>
  </sheetData>
  <mergeCells count="9">
    <mergeCell ref="A23:F23"/>
    <mergeCell ref="A22:F22"/>
    <mergeCell ref="A21:F21"/>
    <mergeCell ref="A1:C1"/>
    <mergeCell ref="A2:C2"/>
    <mergeCell ref="A5:G5"/>
    <mergeCell ref="A7:G7"/>
    <mergeCell ref="A19:C19"/>
    <mergeCell ref="A20:F20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view="pageBreakPreview" zoomScaleSheetLayoutView="100" workbookViewId="0">
      <selection activeCell="A7" sqref="A7"/>
    </sheetView>
  </sheetViews>
  <sheetFormatPr defaultRowHeight="15" x14ac:dyDescent="0.25"/>
  <cols>
    <col min="1" max="1" width="10" style="2" customWidth="1"/>
    <col min="2" max="2" width="15.42578125" style="2" customWidth="1"/>
    <col min="3" max="3" width="43" customWidth="1"/>
    <col min="4" max="4" width="24.5703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16.5" x14ac:dyDescent="0.25">
      <c r="A4" s="50" t="s">
        <v>36</v>
      </c>
      <c r="B4" s="50"/>
      <c r="C4" s="50"/>
      <c r="D4" s="50"/>
    </row>
    <row r="5" spans="1:4" ht="10.5" customHeight="1" x14ac:dyDescent="0.25">
      <c r="A5" s="9"/>
      <c r="B5" s="9"/>
      <c r="C5" s="9"/>
      <c r="D5" s="9"/>
    </row>
    <row r="6" spans="1:4" ht="16.5" x14ac:dyDescent="0.25">
      <c r="A6" s="50" t="s">
        <v>115</v>
      </c>
      <c r="B6" s="50"/>
      <c r="C6" s="50"/>
      <c r="D6" s="50"/>
    </row>
    <row r="7" spans="1:4" ht="9.75" customHeight="1" x14ac:dyDescent="0.25">
      <c r="A7" s="9"/>
      <c r="B7" s="9"/>
      <c r="C7" s="9"/>
      <c r="D7" s="9"/>
    </row>
    <row r="8" spans="1:4" s="8" customFormat="1" ht="20.100000000000001" customHeight="1" x14ac:dyDescent="0.25">
      <c r="A8" s="51" t="s">
        <v>5</v>
      </c>
      <c r="B8" s="51"/>
      <c r="C8" s="51"/>
      <c r="D8" s="51"/>
    </row>
    <row r="9" spans="1:4" ht="23.25" customHeight="1" x14ac:dyDescent="0.25">
      <c r="A9" s="44" t="s">
        <v>2</v>
      </c>
      <c r="B9" s="44" t="s">
        <v>1</v>
      </c>
      <c r="C9" s="44" t="s">
        <v>0</v>
      </c>
      <c r="D9" s="45" t="s">
        <v>6</v>
      </c>
    </row>
    <row r="10" spans="1:4" ht="40.5" customHeight="1" x14ac:dyDescent="0.25">
      <c r="A10" s="4">
        <v>1</v>
      </c>
      <c r="B10" s="4" t="s">
        <v>64</v>
      </c>
      <c r="C10" s="17" t="s">
        <v>65</v>
      </c>
      <c r="D10" s="4" t="s">
        <v>3</v>
      </c>
    </row>
    <row r="11" spans="1:4" ht="40.5" customHeight="1" x14ac:dyDescent="0.25">
      <c r="A11" s="4">
        <v>2</v>
      </c>
      <c r="B11" s="4" t="s">
        <v>66</v>
      </c>
      <c r="C11" s="17" t="s">
        <v>67</v>
      </c>
      <c r="D11" s="4" t="s">
        <v>3</v>
      </c>
    </row>
    <row r="12" spans="1:4" ht="40.5" customHeight="1" x14ac:dyDescent="0.25">
      <c r="A12" s="4">
        <v>3</v>
      </c>
      <c r="B12" s="4" t="s">
        <v>68</v>
      </c>
      <c r="C12" s="17" t="s">
        <v>69</v>
      </c>
      <c r="D12" s="4" t="s">
        <v>3</v>
      </c>
    </row>
    <row r="13" spans="1:4" ht="40.5" customHeight="1" x14ac:dyDescent="0.25">
      <c r="A13" s="4">
        <v>4</v>
      </c>
      <c r="B13" s="4" t="s">
        <v>70</v>
      </c>
      <c r="C13" s="17" t="s">
        <v>71</v>
      </c>
      <c r="D13" s="4" t="s">
        <v>3</v>
      </c>
    </row>
    <row r="17" spans="1:4" s="24" customFormat="1" ht="18.75" x14ac:dyDescent="0.3">
      <c r="B17" s="39"/>
    </row>
    <row r="18" spans="1:4" ht="18.75" x14ac:dyDescent="0.3">
      <c r="A18" s="40" t="s">
        <v>52</v>
      </c>
      <c r="C18" s="39" t="s">
        <v>57</v>
      </c>
      <c r="D18" s="41" t="s">
        <v>58</v>
      </c>
    </row>
  </sheetData>
  <sortState ref="A13:D84">
    <sortCondition ref="B13:B84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18.75" x14ac:dyDescent="0.3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4" spans="1:29" ht="18.75" x14ac:dyDescent="0.3">
      <c r="A4" s="24" t="s">
        <v>40</v>
      </c>
    </row>
    <row r="5" spans="1:29" ht="39.75" customHeight="1" x14ac:dyDescent="0.25">
      <c r="A5" s="54" t="s">
        <v>33</v>
      </c>
      <c r="B5" s="59" t="s">
        <v>32</v>
      </c>
      <c r="C5" s="56" t="s">
        <v>29</v>
      </c>
      <c r="D5" s="57"/>
      <c r="E5" s="58"/>
      <c r="F5" s="56" t="s">
        <v>27</v>
      </c>
      <c r="G5" s="57"/>
      <c r="H5" s="58"/>
      <c r="I5" s="56" t="s">
        <v>25</v>
      </c>
      <c r="J5" s="57"/>
      <c r="K5" s="58"/>
      <c r="L5" s="56" t="s">
        <v>23</v>
      </c>
      <c r="M5" s="57"/>
      <c r="N5" s="58"/>
      <c r="O5" s="56" t="s">
        <v>21</v>
      </c>
      <c r="P5" s="57"/>
      <c r="Q5" s="58"/>
      <c r="R5" s="56" t="s">
        <v>19</v>
      </c>
      <c r="S5" s="57"/>
      <c r="T5" s="58"/>
      <c r="U5" s="56" t="s">
        <v>17</v>
      </c>
      <c r="V5" s="57"/>
      <c r="W5" s="58"/>
      <c r="X5" s="56" t="s">
        <v>15</v>
      </c>
      <c r="Y5" s="57"/>
      <c r="Z5" s="58"/>
      <c r="AA5" s="54" t="s">
        <v>14</v>
      </c>
      <c r="AB5" s="54"/>
      <c r="AC5" s="54"/>
    </row>
    <row r="6" spans="1:29" ht="39.75" customHeight="1" x14ac:dyDescent="0.25">
      <c r="A6" s="54"/>
      <c r="B6" s="59"/>
      <c r="C6" s="21" t="s">
        <v>31</v>
      </c>
      <c r="D6" s="21" t="s">
        <v>3</v>
      </c>
      <c r="E6" s="21" t="s">
        <v>4</v>
      </c>
      <c r="F6" s="21" t="s">
        <v>31</v>
      </c>
      <c r="G6" s="21" t="s">
        <v>3</v>
      </c>
      <c r="H6" s="21" t="s">
        <v>4</v>
      </c>
      <c r="I6" s="21" t="s">
        <v>31</v>
      </c>
      <c r="J6" s="21" t="s">
        <v>3</v>
      </c>
      <c r="K6" s="21" t="s">
        <v>4</v>
      </c>
      <c r="L6" s="21" t="s">
        <v>31</v>
      </c>
      <c r="M6" s="21" t="s">
        <v>3</v>
      </c>
      <c r="N6" s="21" t="s">
        <v>4</v>
      </c>
      <c r="O6" s="21" t="s">
        <v>31</v>
      </c>
      <c r="P6" s="21" t="s">
        <v>3</v>
      </c>
      <c r="Q6" s="21" t="s">
        <v>4</v>
      </c>
      <c r="R6" s="21" t="s">
        <v>31</v>
      </c>
      <c r="S6" s="21" t="s">
        <v>3</v>
      </c>
      <c r="T6" s="21" t="s">
        <v>4</v>
      </c>
      <c r="U6" s="21" t="s">
        <v>31</v>
      </c>
      <c r="V6" s="21" t="s">
        <v>3</v>
      </c>
      <c r="W6" s="21" t="s">
        <v>4</v>
      </c>
      <c r="X6" s="21" t="s">
        <v>31</v>
      </c>
      <c r="Y6" s="21" t="s">
        <v>3</v>
      </c>
      <c r="Z6" s="21" t="s">
        <v>4</v>
      </c>
      <c r="AA6" s="21" t="s">
        <v>31</v>
      </c>
      <c r="AB6" s="21" t="s">
        <v>3</v>
      </c>
      <c r="AC6" s="21" t="s">
        <v>4</v>
      </c>
    </row>
    <row r="7" spans="1:29" ht="42" customHeight="1" x14ac:dyDescent="0.25">
      <c r="A7" s="23" t="s">
        <v>30</v>
      </c>
      <c r="B7" s="21" t="s">
        <v>29</v>
      </c>
      <c r="C7" s="19">
        <v>16</v>
      </c>
      <c r="D7" s="19">
        <v>8</v>
      </c>
      <c r="E7" s="19">
        <f t="shared" ref="E7:E16" si="0">C7-D7</f>
        <v>8</v>
      </c>
      <c r="F7" s="19">
        <v>8</v>
      </c>
      <c r="G7" s="19">
        <v>5</v>
      </c>
      <c r="H7" s="19">
        <f t="shared" ref="H7:H16" si="1">F7-G7</f>
        <v>3</v>
      </c>
      <c r="I7" s="19">
        <v>3</v>
      </c>
      <c r="J7" s="19">
        <v>3</v>
      </c>
      <c r="K7" s="19">
        <f t="shared" ref="K7:K16" si="2">I7-J7</f>
        <v>0</v>
      </c>
      <c r="L7" s="19">
        <v>29</v>
      </c>
      <c r="M7" s="19">
        <v>22</v>
      </c>
      <c r="N7" s="19">
        <f t="shared" ref="N7:N16" si="3">L7-M7</f>
        <v>7</v>
      </c>
      <c r="O7" s="19">
        <v>17</v>
      </c>
      <c r="P7" s="19">
        <v>12</v>
      </c>
      <c r="Q7" s="19">
        <f t="shared" ref="Q7:Q16" si="4">O7-P7</f>
        <v>5</v>
      </c>
      <c r="R7" s="19">
        <v>0</v>
      </c>
      <c r="S7" s="19">
        <v>0</v>
      </c>
      <c r="T7" s="19">
        <f>R7-S7</f>
        <v>0</v>
      </c>
      <c r="U7" s="19">
        <v>0</v>
      </c>
      <c r="V7" s="19">
        <v>0</v>
      </c>
      <c r="W7" s="19">
        <f t="shared" ref="W7:W16" si="5">U7-V7</f>
        <v>0</v>
      </c>
      <c r="X7" s="19">
        <v>0</v>
      </c>
      <c r="Y7" s="19">
        <v>0</v>
      </c>
      <c r="Z7" s="19">
        <f t="shared" ref="Z7:Z16" si="6">X7-Y7</f>
        <v>0</v>
      </c>
      <c r="AA7" s="18">
        <f t="shared" ref="AA7:AA15" si="7">C7+F7+I7+L7+O7+R7+U7+X7</f>
        <v>73</v>
      </c>
      <c r="AB7" s="18">
        <f t="shared" ref="AB7:AB15" si="8">D7+G7+J7+M7+P7+S7+V7+Y7</f>
        <v>50</v>
      </c>
      <c r="AC7" s="18">
        <f t="shared" ref="AC7:AC16" si="9">AA7-AB7</f>
        <v>23</v>
      </c>
    </row>
    <row r="8" spans="1:29" ht="42" customHeight="1" x14ac:dyDescent="0.25">
      <c r="A8" s="23" t="s">
        <v>28</v>
      </c>
      <c r="B8" s="21" t="s">
        <v>27</v>
      </c>
      <c r="C8" s="19">
        <v>2</v>
      </c>
      <c r="D8" s="19">
        <v>1</v>
      </c>
      <c r="E8" s="19">
        <f t="shared" si="0"/>
        <v>1</v>
      </c>
      <c r="F8" s="19">
        <v>22</v>
      </c>
      <c r="G8" s="19">
        <v>9</v>
      </c>
      <c r="H8" s="19">
        <f t="shared" si="1"/>
        <v>13</v>
      </c>
      <c r="I8" s="19">
        <v>4</v>
      </c>
      <c r="J8" s="19">
        <v>2</v>
      </c>
      <c r="K8" s="19">
        <f t="shared" si="2"/>
        <v>2</v>
      </c>
      <c r="L8" s="19">
        <v>28</v>
      </c>
      <c r="M8" s="19">
        <v>12</v>
      </c>
      <c r="N8" s="19">
        <f t="shared" si="3"/>
        <v>16</v>
      </c>
      <c r="O8" s="19">
        <v>4</v>
      </c>
      <c r="P8" s="19">
        <v>1</v>
      </c>
      <c r="Q8" s="19">
        <f t="shared" si="4"/>
        <v>3</v>
      </c>
      <c r="R8" s="19">
        <v>0</v>
      </c>
      <c r="S8" s="19">
        <v>0</v>
      </c>
      <c r="T8" s="19">
        <f>R8-S8</f>
        <v>0</v>
      </c>
      <c r="U8" s="19">
        <v>1</v>
      </c>
      <c r="V8" s="19">
        <v>0</v>
      </c>
      <c r="W8" s="19">
        <f t="shared" si="5"/>
        <v>1</v>
      </c>
      <c r="X8" s="19">
        <v>3</v>
      </c>
      <c r="Y8" s="19">
        <v>2</v>
      </c>
      <c r="Z8" s="19">
        <f t="shared" si="6"/>
        <v>1</v>
      </c>
      <c r="AA8" s="18">
        <f t="shared" si="7"/>
        <v>64</v>
      </c>
      <c r="AB8" s="18">
        <f t="shared" si="8"/>
        <v>27</v>
      </c>
      <c r="AC8" s="18">
        <f t="shared" si="9"/>
        <v>37</v>
      </c>
    </row>
    <row r="9" spans="1:29" ht="42" customHeight="1" x14ac:dyDescent="0.25">
      <c r="A9" s="23" t="s">
        <v>26</v>
      </c>
      <c r="B9" s="21" t="s">
        <v>25</v>
      </c>
      <c r="C9" s="19">
        <v>4</v>
      </c>
      <c r="D9" s="19">
        <v>2</v>
      </c>
      <c r="E9" s="19">
        <f t="shared" si="0"/>
        <v>2</v>
      </c>
      <c r="F9" s="19">
        <v>5</v>
      </c>
      <c r="G9" s="19">
        <v>2</v>
      </c>
      <c r="H9" s="19">
        <f t="shared" si="1"/>
        <v>3</v>
      </c>
      <c r="I9" s="19">
        <v>2</v>
      </c>
      <c r="J9" s="19">
        <v>1</v>
      </c>
      <c r="K9" s="19">
        <f t="shared" si="2"/>
        <v>1</v>
      </c>
      <c r="L9" s="19">
        <v>2</v>
      </c>
      <c r="M9" s="19">
        <v>1</v>
      </c>
      <c r="N9" s="19">
        <f t="shared" si="3"/>
        <v>1</v>
      </c>
      <c r="O9" s="19">
        <v>8</v>
      </c>
      <c r="P9" s="19">
        <v>1</v>
      </c>
      <c r="Q9" s="19">
        <f t="shared" si="4"/>
        <v>7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f t="shared" si="5"/>
        <v>0</v>
      </c>
      <c r="X9" s="19">
        <v>4</v>
      </c>
      <c r="Y9" s="19">
        <v>2</v>
      </c>
      <c r="Z9" s="19">
        <f t="shared" si="6"/>
        <v>2</v>
      </c>
      <c r="AA9" s="18">
        <f t="shared" si="7"/>
        <v>25</v>
      </c>
      <c r="AB9" s="18">
        <f t="shared" si="8"/>
        <v>9</v>
      </c>
      <c r="AC9" s="18">
        <f t="shared" si="9"/>
        <v>16</v>
      </c>
    </row>
    <row r="10" spans="1:29" ht="42" customHeight="1" x14ac:dyDescent="0.25">
      <c r="A10" s="23" t="s">
        <v>24</v>
      </c>
      <c r="B10" s="21" t="s">
        <v>23</v>
      </c>
      <c r="C10" s="19">
        <v>0</v>
      </c>
      <c r="D10" s="19">
        <v>0</v>
      </c>
      <c r="E10" s="19">
        <f t="shared" si="0"/>
        <v>0</v>
      </c>
      <c r="F10" s="19">
        <v>1</v>
      </c>
      <c r="G10" s="19">
        <v>0</v>
      </c>
      <c r="H10" s="19">
        <f t="shared" si="1"/>
        <v>1</v>
      </c>
      <c r="I10" s="19">
        <v>2</v>
      </c>
      <c r="J10" s="19">
        <v>0</v>
      </c>
      <c r="K10" s="19">
        <f t="shared" si="2"/>
        <v>2</v>
      </c>
      <c r="L10" s="19">
        <v>48</v>
      </c>
      <c r="M10" s="19">
        <v>20</v>
      </c>
      <c r="N10" s="19">
        <f t="shared" si="3"/>
        <v>28</v>
      </c>
      <c r="O10" s="19">
        <v>0</v>
      </c>
      <c r="P10" s="19">
        <v>0</v>
      </c>
      <c r="Q10" s="19">
        <f t="shared" si="4"/>
        <v>0</v>
      </c>
      <c r="R10" s="19">
        <v>0</v>
      </c>
      <c r="S10" s="19">
        <v>0</v>
      </c>
      <c r="T10" s="19">
        <f t="shared" ref="T10:T16" si="10">R10-S10</f>
        <v>0</v>
      </c>
      <c r="U10" s="19">
        <v>0</v>
      </c>
      <c r="V10" s="19">
        <v>0</v>
      </c>
      <c r="W10" s="19">
        <f t="shared" si="5"/>
        <v>0</v>
      </c>
      <c r="X10" s="19">
        <v>0</v>
      </c>
      <c r="Y10" s="19">
        <v>0</v>
      </c>
      <c r="Z10" s="19">
        <f t="shared" si="6"/>
        <v>0</v>
      </c>
      <c r="AA10" s="18">
        <f t="shared" si="7"/>
        <v>51</v>
      </c>
      <c r="AB10" s="18">
        <f t="shared" si="8"/>
        <v>20</v>
      </c>
      <c r="AC10" s="18">
        <f t="shared" si="9"/>
        <v>31</v>
      </c>
    </row>
    <row r="11" spans="1:29" ht="42" customHeight="1" x14ac:dyDescent="0.25">
      <c r="A11" s="23" t="s">
        <v>22</v>
      </c>
      <c r="B11" s="21" t="s">
        <v>21</v>
      </c>
      <c r="C11" s="19">
        <v>0</v>
      </c>
      <c r="D11" s="19">
        <v>0</v>
      </c>
      <c r="E11" s="19">
        <f t="shared" si="0"/>
        <v>0</v>
      </c>
      <c r="F11" s="19">
        <v>9</v>
      </c>
      <c r="G11" s="19">
        <v>5</v>
      </c>
      <c r="H11" s="19">
        <f t="shared" si="1"/>
        <v>4</v>
      </c>
      <c r="I11" s="19">
        <v>7</v>
      </c>
      <c r="J11" s="19">
        <v>4</v>
      </c>
      <c r="K11" s="19">
        <f t="shared" si="2"/>
        <v>3</v>
      </c>
      <c r="L11" s="19">
        <v>36</v>
      </c>
      <c r="M11" s="19">
        <v>21</v>
      </c>
      <c r="N11" s="19">
        <f t="shared" si="3"/>
        <v>15</v>
      </c>
      <c r="O11" s="19">
        <v>7</v>
      </c>
      <c r="P11" s="19">
        <v>5</v>
      </c>
      <c r="Q11" s="19">
        <f t="shared" si="4"/>
        <v>2</v>
      </c>
      <c r="R11" s="19">
        <v>0</v>
      </c>
      <c r="S11" s="19">
        <v>0</v>
      </c>
      <c r="T11" s="19">
        <f t="shared" si="10"/>
        <v>0</v>
      </c>
      <c r="U11" s="19">
        <v>0</v>
      </c>
      <c r="V11" s="19">
        <v>0</v>
      </c>
      <c r="W11" s="19">
        <f t="shared" si="5"/>
        <v>0</v>
      </c>
      <c r="X11" s="19">
        <v>7</v>
      </c>
      <c r="Y11" s="19">
        <v>3</v>
      </c>
      <c r="Z11" s="19">
        <f t="shared" si="6"/>
        <v>4</v>
      </c>
      <c r="AA11" s="18">
        <f t="shared" si="7"/>
        <v>66</v>
      </c>
      <c r="AB11" s="18">
        <f t="shared" si="8"/>
        <v>38</v>
      </c>
      <c r="AC11" s="18">
        <f t="shared" si="9"/>
        <v>28</v>
      </c>
    </row>
    <row r="12" spans="1:29" ht="42" customHeight="1" x14ac:dyDescent="0.25">
      <c r="A12" s="23" t="s">
        <v>20</v>
      </c>
      <c r="B12" s="21" t="s">
        <v>19</v>
      </c>
      <c r="C12" s="19">
        <v>49</v>
      </c>
      <c r="D12" s="19">
        <v>34</v>
      </c>
      <c r="E12" s="19">
        <f t="shared" si="0"/>
        <v>15</v>
      </c>
      <c r="F12" s="19">
        <v>92</v>
      </c>
      <c r="G12" s="19">
        <v>72</v>
      </c>
      <c r="H12" s="19">
        <f t="shared" si="1"/>
        <v>20</v>
      </c>
      <c r="I12" s="19">
        <v>115</v>
      </c>
      <c r="J12" s="19">
        <v>106</v>
      </c>
      <c r="K12" s="19">
        <f t="shared" si="2"/>
        <v>9</v>
      </c>
      <c r="L12" s="19">
        <v>35</v>
      </c>
      <c r="M12" s="19">
        <v>31</v>
      </c>
      <c r="N12" s="19">
        <f t="shared" si="3"/>
        <v>4</v>
      </c>
      <c r="O12" s="19">
        <v>163</v>
      </c>
      <c r="P12" s="19">
        <v>132</v>
      </c>
      <c r="Q12" s="19">
        <f t="shared" si="4"/>
        <v>31</v>
      </c>
      <c r="R12" s="19">
        <v>25</v>
      </c>
      <c r="S12" s="19">
        <v>23</v>
      </c>
      <c r="T12" s="19">
        <f t="shared" si="10"/>
        <v>2</v>
      </c>
      <c r="U12" s="19">
        <v>35</v>
      </c>
      <c r="V12" s="19">
        <v>30</v>
      </c>
      <c r="W12" s="19">
        <f t="shared" si="5"/>
        <v>5</v>
      </c>
      <c r="X12" s="19">
        <v>27</v>
      </c>
      <c r="Y12" s="19">
        <v>20</v>
      </c>
      <c r="Z12" s="19">
        <f t="shared" si="6"/>
        <v>7</v>
      </c>
      <c r="AA12" s="18">
        <f t="shared" si="7"/>
        <v>541</v>
      </c>
      <c r="AB12" s="18">
        <f t="shared" si="8"/>
        <v>448</v>
      </c>
      <c r="AC12" s="18">
        <f t="shared" si="9"/>
        <v>93</v>
      </c>
    </row>
    <row r="13" spans="1:29" ht="42" customHeight="1" x14ac:dyDescent="0.25">
      <c r="A13" s="22" t="s">
        <v>18</v>
      </c>
      <c r="B13" s="21" t="s">
        <v>17</v>
      </c>
      <c r="C13" s="19">
        <v>0</v>
      </c>
      <c r="D13" s="19">
        <v>0</v>
      </c>
      <c r="E13" s="19">
        <f t="shared" si="0"/>
        <v>0</v>
      </c>
      <c r="F13" s="19">
        <v>5</v>
      </c>
      <c r="G13" s="19">
        <v>3</v>
      </c>
      <c r="H13" s="19">
        <f t="shared" si="1"/>
        <v>2</v>
      </c>
      <c r="I13" s="19">
        <v>5</v>
      </c>
      <c r="J13" s="19">
        <v>2</v>
      </c>
      <c r="K13" s="19">
        <f t="shared" si="2"/>
        <v>3</v>
      </c>
      <c r="L13" s="19">
        <v>2</v>
      </c>
      <c r="M13" s="19">
        <v>1</v>
      </c>
      <c r="N13" s="19">
        <f t="shared" si="3"/>
        <v>1</v>
      </c>
      <c r="O13" s="19">
        <v>0</v>
      </c>
      <c r="P13" s="19">
        <v>0</v>
      </c>
      <c r="Q13" s="19">
        <f t="shared" si="4"/>
        <v>0</v>
      </c>
      <c r="R13" s="19">
        <v>0</v>
      </c>
      <c r="S13" s="19">
        <v>0</v>
      </c>
      <c r="T13" s="19">
        <f t="shared" si="10"/>
        <v>0</v>
      </c>
      <c r="U13" s="19">
        <v>2</v>
      </c>
      <c r="V13" s="19">
        <v>2</v>
      </c>
      <c r="W13" s="19">
        <f t="shared" si="5"/>
        <v>0</v>
      </c>
      <c r="X13" s="19">
        <v>0</v>
      </c>
      <c r="Y13" s="19">
        <v>0</v>
      </c>
      <c r="Z13" s="19">
        <f t="shared" si="6"/>
        <v>0</v>
      </c>
      <c r="AA13" s="18">
        <f t="shared" si="7"/>
        <v>14</v>
      </c>
      <c r="AB13" s="18">
        <f t="shared" si="8"/>
        <v>8</v>
      </c>
      <c r="AC13" s="18">
        <f t="shared" si="9"/>
        <v>6</v>
      </c>
    </row>
    <row r="14" spans="1:29" ht="42" customHeight="1" x14ac:dyDescent="0.25">
      <c r="A14" s="22" t="s">
        <v>16</v>
      </c>
      <c r="B14" s="21" t="s">
        <v>15</v>
      </c>
      <c r="C14" s="19">
        <v>0</v>
      </c>
      <c r="D14" s="19">
        <v>0</v>
      </c>
      <c r="E14" s="19">
        <f t="shared" si="0"/>
        <v>0</v>
      </c>
      <c r="F14" s="19">
        <v>1</v>
      </c>
      <c r="G14" s="19">
        <v>1</v>
      </c>
      <c r="H14" s="19">
        <f t="shared" si="1"/>
        <v>0</v>
      </c>
      <c r="I14" s="19">
        <v>6</v>
      </c>
      <c r="J14" s="19">
        <v>3</v>
      </c>
      <c r="K14" s="19">
        <f t="shared" si="2"/>
        <v>3</v>
      </c>
      <c r="L14" s="19">
        <v>4</v>
      </c>
      <c r="M14" s="19">
        <v>1</v>
      </c>
      <c r="N14" s="19">
        <f t="shared" si="3"/>
        <v>3</v>
      </c>
      <c r="O14" s="19">
        <v>0</v>
      </c>
      <c r="P14" s="19">
        <v>0</v>
      </c>
      <c r="Q14" s="19">
        <f t="shared" si="4"/>
        <v>0</v>
      </c>
      <c r="R14" s="19">
        <v>0</v>
      </c>
      <c r="S14" s="19">
        <v>0</v>
      </c>
      <c r="T14" s="19">
        <f t="shared" si="10"/>
        <v>0</v>
      </c>
      <c r="U14" s="19">
        <v>0</v>
      </c>
      <c r="V14" s="19">
        <v>0</v>
      </c>
      <c r="W14" s="19">
        <f t="shared" si="5"/>
        <v>0</v>
      </c>
      <c r="X14" s="19">
        <v>3</v>
      </c>
      <c r="Y14" s="19">
        <v>3</v>
      </c>
      <c r="Z14" s="19">
        <f t="shared" si="6"/>
        <v>0</v>
      </c>
      <c r="AA14" s="18">
        <f t="shared" si="7"/>
        <v>14</v>
      </c>
      <c r="AB14" s="18">
        <f t="shared" si="8"/>
        <v>8</v>
      </c>
      <c r="AC14" s="18">
        <f t="shared" si="9"/>
        <v>6</v>
      </c>
    </row>
    <row r="15" spans="1:29" ht="42" customHeight="1" x14ac:dyDescent="0.25">
      <c r="A15" s="22" t="s">
        <v>38</v>
      </c>
      <c r="B15" s="25" t="s">
        <v>39</v>
      </c>
      <c r="C15" s="19">
        <v>1</v>
      </c>
      <c r="D15" s="19">
        <v>1</v>
      </c>
      <c r="E15" s="19">
        <f t="shared" si="0"/>
        <v>0</v>
      </c>
      <c r="F15" s="19">
        <v>1</v>
      </c>
      <c r="G15" s="19">
        <v>1</v>
      </c>
      <c r="H15" s="19">
        <f t="shared" si="1"/>
        <v>0</v>
      </c>
      <c r="I15" s="19">
        <v>0</v>
      </c>
      <c r="J15" s="19">
        <v>0</v>
      </c>
      <c r="K15" s="19">
        <f t="shared" si="2"/>
        <v>0</v>
      </c>
      <c r="L15" s="19">
        <v>31</v>
      </c>
      <c r="M15" s="19">
        <v>29</v>
      </c>
      <c r="N15" s="19">
        <f t="shared" si="3"/>
        <v>2</v>
      </c>
      <c r="O15" s="19">
        <v>4</v>
      </c>
      <c r="P15" s="19">
        <v>4</v>
      </c>
      <c r="Q15" s="19">
        <f t="shared" si="4"/>
        <v>0</v>
      </c>
      <c r="R15" s="19">
        <v>0</v>
      </c>
      <c r="S15" s="19">
        <v>0</v>
      </c>
      <c r="T15" s="19">
        <f t="shared" si="10"/>
        <v>0</v>
      </c>
      <c r="U15" s="19">
        <v>6</v>
      </c>
      <c r="V15" s="19">
        <v>6</v>
      </c>
      <c r="W15" s="19">
        <f t="shared" si="5"/>
        <v>0</v>
      </c>
      <c r="X15" s="19">
        <v>0</v>
      </c>
      <c r="Y15" s="19">
        <v>0</v>
      </c>
      <c r="Z15" s="19">
        <f t="shared" si="6"/>
        <v>0</v>
      </c>
      <c r="AA15" s="18">
        <f t="shared" si="7"/>
        <v>43</v>
      </c>
      <c r="AB15" s="18">
        <f t="shared" si="8"/>
        <v>41</v>
      </c>
      <c r="AC15" s="18">
        <f t="shared" si="9"/>
        <v>2</v>
      </c>
    </row>
    <row r="16" spans="1:29" ht="42" customHeight="1" x14ac:dyDescent="0.25">
      <c r="A16" s="52" t="s">
        <v>14</v>
      </c>
      <c r="B16" s="53"/>
      <c r="C16" s="20">
        <f>SUM(C7:C15)</f>
        <v>72</v>
      </c>
      <c r="D16" s="18">
        <f>SUM(D7:D15)</f>
        <v>46</v>
      </c>
      <c r="E16" s="18">
        <f t="shared" si="0"/>
        <v>26</v>
      </c>
      <c r="F16" s="20">
        <f>SUM(F7:F15)</f>
        <v>144</v>
      </c>
      <c r="G16" s="18">
        <f>SUM(G7:G15)</f>
        <v>98</v>
      </c>
      <c r="H16" s="19">
        <f t="shared" si="1"/>
        <v>46</v>
      </c>
      <c r="I16" s="28">
        <f>SUM(I7:I15)</f>
        <v>144</v>
      </c>
      <c r="J16" s="18">
        <f>SUM(J7:J15)</f>
        <v>121</v>
      </c>
      <c r="K16" s="19">
        <f t="shared" si="2"/>
        <v>23</v>
      </c>
      <c r="L16" s="20">
        <f>SUM(L7:L15)</f>
        <v>215</v>
      </c>
      <c r="M16" s="18">
        <f>SUM(M7:M15)</f>
        <v>138</v>
      </c>
      <c r="N16" s="19">
        <f t="shared" si="3"/>
        <v>77</v>
      </c>
      <c r="O16" s="18">
        <f>SUM(O7:O15)</f>
        <v>203</v>
      </c>
      <c r="P16" s="18">
        <f>SUM(P7:P15)</f>
        <v>155</v>
      </c>
      <c r="Q16" s="19">
        <f t="shared" si="4"/>
        <v>48</v>
      </c>
      <c r="R16" s="18">
        <f>SUM(R7:R15)</f>
        <v>25</v>
      </c>
      <c r="S16" s="18">
        <f>SUM(S7:S15)</f>
        <v>23</v>
      </c>
      <c r="T16" s="19">
        <f t="shared" si="10"/>
        <v>2</v>
      </c>
      <c r="U16" s="18">
        <f>SUM(U7:U15)</f>
        <v>44</v>
      </c>
      <c r="V16" s="18">
        <f>SUM(V7:V15)</f>
        <v>38</v>
      </c>
      <c r="W16" s="18">
        <f t="shared" si="5"/>
        <v>6</v>
      </c>
      <c r="X16" s="18">
        <f>SUM(X7:X15)</f>
        <v>44</v>
      </c>
      <c r="Y16" s="18">
        <f>SUM(Y7:Y15)</f>
        <v>30</v>
      </c>
      <c r="Z16" s="19">
        <f t="shared" si="6"/>
        <v>14</v>
      </c>
      <c r="AA16" s="18">
        <f>SUM(AA7:AA14)</f>
        <v>848</v>
      </c>
      <c r="AB16" s="18">
        <f>SUM(AB7:AB14)</f>
        <v>608</v>
      </c>
      <c r="AC16" s="18">
        <f t="shared" si="9"/>
        <v>240</v>
      </c>
    </row>
    <row r="17" spans="3:24" ht="18.75" x14ac:dyDescent="0.25">
      <c r="C17" s="26">
        <v>72</v>
      </c>
      <c r="F17" s="26">
        <v>144</v>
      </c>
      <c r="I17" s="26">
        <v>143</v>
      </c>
      <c r="L17" s="26">
        <v>212</v>
      </c>
      <c r="O17" s="26">
        <v>196</v>
      </c>
      <c r="R17" s="26">
        <v>24</v>
      </c>
      <c r="U17" s="26">
        <v>44</v>
      </c>
      <c r="X17" s="26">
        <v>44</v>
      </c>
    </row>
    <row r="18" spans="3:24" ht="18.75" x14ac:dyDescent="0.25">
      <c r="F18" s="26">
        <v>0</v>
      </c>
      <c r="I18" s="26">
        <v>1</v>
      </c>
      <c r="L18" s="26">
        <v>3</v>
      </c>
      <c r="O18" s="26">
        <v>7</v>
      </c>
    </row>
    <row r="19" spans="3:24" ht="18.75" x14ac:dyDescent="0.25">
      <c r="C19" s="27">
        <v>72</v>
      </c>
      <c r="F19" s="26">
        <v>141</v>
      </c>
      <c r="I19" s="26">
        <v>142</v>
      </c>
      <c r="L19" s="26">
        <v>209</v>
      </c>
      <c r="O19" s="26">
        <v>193</v>
      </c>
      <c r="R19" s="27">
        <v>25</v>
      </c>
      <c r="U19" s="27">
        <v>44</v>
      </c>
      <c r="X19" s="27">
        <v>44</v>
      </c>
    </row>
    <row r="20" spans="3:24" ht="18.75" x14ac:dyDescent="0.25">
      <c r="F20" s="27"/>
      <c r="I20" s="27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1"/>
  <sheetViews>
    <sheetView view="pageBreakPreview" topLeftCell="A7" zoomScaleSheetLayoutView="100" workbookViewId="0">
      <selection activeCell="C12" sqref="C12"/>
    </sheetView>
  </sheetViews>
  <sheetFormatPr defaultRowHeight="15" x14ac:dyDescent="0.25"/>
  <cols>
    <col min="1" max="1" width="14.7109375" style="2" customWidth="1"/>
    <col min="2" max="2" width="24.140625" style="2" customWidth="1"/>
    <col min="3" max="3" width="64.140625" customWidth="1"/>
    <col min="4" max="4" width="18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x14ac:dyDescent="0.25">
      <c r="A4" s="14"/>
      <c r="B4" s="14"/>
      <c r="C4" s="14"/>
      <c r="D4" s="14"/>
    </row>
    <row r="5" spans="1:4" ht="16.5" x14ac:dyDescent="0.25">
      <c r="A5" s="50" t="str">
        <f>'CE_PE&amp;M'!A4:D4</f>
        <v>AUDIT COURSE RESULT ANALYSIS FOR B.TECH. 2014 ADMITTED BATCH</v>
      </c>
      <c r="B5" s="50"/>
      <c r="C5" s="50"/>
      <c r="D5" s="50"/>
    </row>
    <row r="6" spans="1:4" ht="16.5" x14ac:dyDescent="0.25">
      <c r="A6" s="15"/>
      <c r="B6" s="15"/>
      <c r="C6" s="15"/>
      <c r="D6" s="15"/>
    </row>
    <row r="7" spans="1:4" ht="16.5" x14ac:dyDescent="0.25">
      <c r="A7" s="50" t="str">
        <f>'CE_PE&amp;M'!A6:D6</f>
        <v>Special Chance Attempt  (August 2019)</v>
      </c>
      <c r="B7" s="50"/>
      <c r="C7" s="50"/>
      <c r="D7" s="50"/>
    </row>
    <row r="8" spans="1:4" ht="16.5" x14ac:dyDescent="0.25">
      <c r="A8" s="15"/>
      <c r="B8" s="15"/>
      <c r="C8" s="15"/>
      <c r="D8" s="15"/>
    </row>
    <row r="9" spans="1:4" s="8" customFormat="1" ht="20.100000000000001" customHeight="1" x14ac:dyDescent="0.25">
      <c r="A9" s="51" t="s">
        <v>37</v>
      </c>
      <c r="B9" s="51"/>
      <c r="C9" s="51"/>
      <c r="D9" s="51"/>
    </row>
    <row r="10" spans="1:4" s="8" customFormat="1" ht="20.100000000000001" customHeight="1" x14ac:dyDescent="0.25">
      <c r="A10" s="7"/>
      <c r="B10" s="14"/>
      <c r="C10" s="14"/>
      <c r="D10" s="7"/>
    </row>
    <row r="11" spans="1:4" ht="35.25" customHeight="1" x14ac:dyDescent="0.25">
      <c r="A11" s="3" t="s">
        <v>2</v>
      </c>
      <c r="B11" s="3" t="s">
        <v>1</v>
      </c>
      <c r="C11" s="3" t="s">
        <v>0</v>
      </c>
      <c r="D11" s="6" t="s">
        <v>6</v>
      </c>
    </row>
    <row r="12" spans="1:4" ht="33" customHeight="1" x14ac:dyDescent="0.25">
      <c r="A12" s="4">
        <v>1</v>
      </c>
      <c r="B12" s="4"/>
      <c r="C12" s="16"/>
      <c r="D12" s="5"/>
    </row>
    <row r="13" spans="1:4" ht="36" customHeight="1" x14ac:dyDescent="0.25">
      <c r="A13" s="4">
        <v>2</v>
      </c>
      <c r="B13" s="5"/>
      <c r="C13" s="17"/>
      <c r="D13" s="4"/>
    </row>
    <row r="21" spans="1:4" s="24" customFormat="1" ht="18.75" x14ac:dyDescent="0.3">
      <c r="A21" s="40" t="s">
        <v>52</v>
      </c>
      <c r="B21" s="39"/>
      <c r="C21" s="39" t="s">
        <v>57</v>
      </c>
      <c r="D21" s="41" t="s">
        <v>58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9"/>
  <sheetViews>
    <sheetView view="pageBreakPreview" zoomScaleSheetLayoutView="100" workbookViewId="0">
      <selection activeCell="D10" sqref="D10"/>
    </sheetView>
  </sheetViews>
  <sheetFormatPr defaultRowHeight="15" x14ac:dyDescent="0.25"/>
  <cols>
    <col min="1" max="1" width="9.140625" style="2" customWidth="1"/>
    <col min="2" max="2" width="12.7109375" style="2" customWidth="1"/>
    <col min="3" max="3" width="40.7109375" customWidth="1"/>
    <col min="4" max="4" width="24.42578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6.75" customHeight="1" x14ac:dyDescent="0.25">
      <c r="A4" s="49"/>
      <c r="B4" s="49"/>
      <c r="C4" s="49"/>
      <c r="D4" s="1"/>
    </row>
    <row r="5" spans="1:4" ht="16.5" x14ac:dyDescent="0.25">
      <c r="A5" s="50" t="str">
        <f>'CE_PE&amp;M'!A4:D4</f>
        <v>AUDIT COURSE RESULT ANALYSIS FOR B.TECH. 2014 ADMITTED BATCH</v>
      </c>
      <c r="B5" s="50"/>
      <c r="C5" s="50"/>
      <c r="D5" s="50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50" t="str">
        <f>'CE_PE&amp;M'!A6:D6</f>
        <v>Special Chance Attempt  (August 2019)</v>
      </c>
      <c r="B7" s="50"/>
      <c r="C7" s="50"/>
      <c r="D7" s="50"/>
    </row>
    <row r="8" spans="1:4" ht="9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1" t="s">
        <v>13</v>
      </c>
      <c r="B9" s="51"/>
      <c r="C9" s="51"/>
      <c r="D9" s="51"/>
    </row>
    <row r="10" spans="1:4" s="8" customFormat="1" ht="11.25" customHeight="1" x14ac:dyDescent="0.25">
      <c r="A10" s="7"/>
      <c r="B10" s="12"/>
      <c r="C10" s="12"/>
      <c r="D10" s="7"/>
    </row>
    <row r="11" spans="1:4" ht="23.25" customHeight="1" x14ac:dyDescent="0.25">
      <c r="A11" s="44" t="s">
        <v>2</v>
      </c>
      <c r="B11" s="44" t="s">
        <v>1</v>
      </c>
      <c r="C11" s="44" t="s">
        <v>0</v>
      </c>
      <c r="D11" s="45" t="s">
        <v>6</v>
      </c>
    </row>
    <row r="12" spans="1:4" ht="36" customHeight="1" x14ac:dyDescent="0.25">
      <c r="A12" s="4">
        <v>1</v>
      </c>
      <c r="B12" s="5" t="s">
        <v>110</v>
      </c>
      <c r="C12" s="17" t="s">
        <v>111</v>
      </c>
      <c r="D12" s="4" t="s">
        <v>3</v>
      </c>
    </row>
    <row r="19" spans="1:4" s="24" customFormat="1" ht="18.75" x14ac:dyDescent="0.3">
      <c r="A19" s="40" t="s">
        <v>52</v>
      </c>
      <c r="B19" s="39"/>
      <c r="C19" s="39" t="s">
        <v>57</v>
      </c>
      <c r="D19" s="41" t="s">
        <v>58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19"/>
  <sheetViews>
    <sheetView view="pageBreakPreview" zoomScaleSheetLayoutView="100" workbookViewId="0">
      <selection activeCell="D10" sqref="D10"/>
    </sheetView>
  </sheetViews>
  <sheetFormatPr defaultRowHeight="15" x14ac:dyDescent="0.25"/>
  <cols>
    <col min="1" max="1" width="10.7109375" style="2" customWidth="1"/>
    <col min="2" max="2" width="17.5703125" style="2" customWidth="1"/>
    <col min="3" max="3" width="41.7109375" customWidth="1"/>
    <col min="4" max="4" width="17.42578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24.75" customHeight="1" x14ac:dyDescent="0.25">
      <c r="A4" s="50" t="str">
        <f>'CE_PE&amp;M'!A4:D4</f>
        <v>AUDIT COURSE RESULT ANALYSIS FOR B.TECH. 2014 ADMITTED BATCH</v>
      </c>
      <c r="B4" s="50"/>
      <c r="C4" s="50"/>
      <c r="D4" s="50"/>
    </row>
    <row r="5" spans="1:4" ht="12.75" customHeight="1" x14ac:dyDescent="0.25">
      <c r="A5" s="13"/>
      <c r="B5" s="13"/>
      <c r="C5" s="13"/>
      <c r="D5" s="13"/>
    </row>
    <row r="6" spans="1:4" ht="16.5" x14ac:dyDescent="0.25">
      <c r="A6" s="50" t="str">
        <f>'CE_PE&amp;M'!A6:D6</f>
        <v>Special Chance Attempt  (August 2019)</v>
      </c>
      <c r="B6" s="50"/>
      <c r="C6" s="50"/>
      <c r="D6" s="50"/>
    </row>
    <row r="7" spans="1:4" ht="12.7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12</v>
      </c>
      <c r="B8" s="51"/>
      <c r="C8" s="51"/>
      <c r="D8" s="51"/>
    </row>
    <row r="9" spans="1:4" s="8" customFormat="1" ht="10.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28.5" customHeight="1" x14ac:dyDescent="0.25">
      <c r="A11" s="4">
        <v>1</v>
      </c>
      <c r="B11" s="4" t="s">
        <v>108</v>
      </c>
      <c r="C11" s="16" t="s">
        <v>109</v>
      </c>
      <c r="D11" s="4" t="s">
        <v>3</v>
      </c>
    </row>
    <row r="19" spans="1:4" s="24" customFormat="1" ht="18.75" x14ac:dyDescent="0.3">
      <c r="A19" s="40" t="s">
        <v>52</v>
      </c>
      <c r="B19" s="39"/>
      <c r="C19" s="39" t="s">
        <v>57</v>
      </c>
      <c r="D19" s="41" t="s">
        <v>58</v>
      </c>
    </row>
  </sheetData>
  <sortState ref="A13:D26">
    <sortCondition ref="B13:B26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17"/>
  <sheetViews>
    <sheetView tabSelected="1" view="pageBreakPreview" zoomScaleSheetLayoutView="100" workbookViewId="0">
      <selection activeCell="D11" sqref="D11"/>
    </sheetView>
  </sheetViews>
  <sheetFormatPr defaultRowHeight="15" x14ac:dyDescent="0.25"/>
  <cols>
    <col min="1" max="1" width="9.5703125" style="2" customWidth="1"/>
    <col min="2" max="2" width="13" style="2" customWidth="1"/>
    <col min="3" max="3" width="47.140625" customWidth="1"/>
    <col min="4" max="4" width="20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24" customHeight="1" x14ac:dyDescent="0.25">
      <c r="A4" s="50" t="str">
        <f>'CE_PE&amp;M'!A4:D4</f>
        <v>AUDIT COURSE RESULT ANALYSIS FOR B.TECH. 2014 ADMITTED BATCH</v>
      </c>
      <c r="B4" s="50"/>
      <c r="C4" s="50"/>
      <c r="D4" s="50"/>
    </row>
    <row r="5" spans="1:4" ht="12.75" customHeight="1" x14ac:dyDescent="0.25">
      <c r="A5" s="13"/>
      <c r="B5" s="13"/>
      <c r="C5" s="13"/>
      <c r="D5" s="13"/>
    </row>
    <row r="6" spans="1:4" ht="16.5" x14ac:dyDescent="0.25">
      <c r="A6" s="50" t="str">
        <f>'CE_PE&amp;M'!A6:D6</f>
        <v>Special Chance Attempt  (August 2019)</v>
      </c>
      <c r="B6" s="50"/>
      <c r="C6" s="50"/>
      <c r="D6" s="50"/>
    </row>
    <row r="7" spans="1:4" ht="13.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11</v>
      </c>
      <c r="B8" s="51"/>
      <c r="C8" s="51"/>
      <c r="D8" s="51"/>
    </row>
    <row r="9" spans="1:4" s="8" customFormat="1" ht="12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8.25" customHeight="1" x14ac:dyDescent="0.25">
      <c r="A11" s="4">
        <v>1</v>
      </c>
      <c r="B11" s="4" t="s">
        <v>106</v>
      </c>
      <c r="C11" s="16" t="s">
        <v>107</v>
      </c>
      <c r="D11" s="4" t="s">
        <v>4</v>
      </c>
    </row>
    <row r="17" spans="1:4" s="24" customFormat="1" ht="18.75" x14ac:dyDescent="0.3">
      <c r="A17" s="40" t="s">
        <v>114</v>
      </c>
      <c r="B17" s="38"/>
      <c r="C17" s="38" t="s">
        <v>57</v>
      </c>
      <c r="D17" s="41" t="s">
        <v>58</v>
      </c>
    </row>
  </sheetData>
  <sortState ref="A12:D552">
    <sortCondition ref="B12:B552"/>
  </sortState>
  <mergeCells count="5">
    <mergeCell ref="A1:C1"/>
    <mergeCell ref="A2:C2"/>
    <mergeCell ref="A4:D4"/>
    <mergeCell ref="A6:D6"/>
    <mergeCell ref="A8:D8"/>
  </mergeCells>
  <printOptions horizontalCentered="1"/>
  <pageMargins left="0.45" right="0.2" top="0.25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3"/>
  <sheetViews>
    <sheetView view="pageBreakPreview" topLeftCell="A13" zoomScaleSheetLayoutView="100" workbookViewId="0">
      <selection activeCell="D10" sqref="D10"/>
    </sheetView>
  </sheetViews>
  <sheetFormatPr defaultRowHeight="15" x14ac:dyDescent="0.25"/>
  <cols>
    <col min="1" max="1" width="8" style="2" customWidth="1"/>
    <col min="2" max="2" width="15.42578125" style="2" customWidth="1"/>
    <col min="3" max="3" width="45.5703125" customWidth="1"/>
    <col min="4" max="4" width="20.855468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16.5" x14ac:dyDescent="0.25">
      <c r="A4" s="50" t="str">
        <f>'CE_PE&amp;M'!A4:D4</f>
        <v>AUDIT COURSE RESULT ANALYSIS FOR B.TECH. 2014 ADMITTED BATCH</v>
      </c>
      <c r="B4" s="50"/>
      <c r="C4" s="50"/>
      <c r="D4" s="50"/>
    </row>
    <row r="5" spans="1:4" ht="12" customHeight="1" x14ac:dyDescent="0.25">
      <c r="A5" s="13"/>
      <c r="B5" s="13"/>
      <c r="C5" s="13"/>
      <c r="D5" s="13"/>
    </row>
    <row r="6" spans="1:4" ht="16.5" x14ac:dyDescent="0.25">
      <c r="A6" s="50" t="str">
        <f>'CE_PE&amp;M'!A6:D6</f>
        <v>Special Chance Attempt  (August 2019)</v>
      </c>
      <c r="B6" s="50"/>
      <c r="C6" s="50"/>
      <c r="D6" s="50"/>
    </row>
    <row r="7" spans="1:4" ht="7.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10</v>
      </c>
      <c r="B8" s="51"/>
      <c r="C8" s="51"/>
      <c r="D8" s="51"/>
    </row>
    <row r="9" spans="1:4" s="8" customFormat="1" ht="11.2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45.75" customHeight="1" x14ac:dyDescent="0.25">
      <c r="A11" s="4">
        <v>1</v>
      </c>
      <c r="B11" s="4" t="s">
        <v>92</v>
      </c>
      <c r="C11" s="11" t="s">
        <v>93</v>
      </c>
      <c r="D11" s="4" t="s">
        <v>3</v>
      </c>
    </row>
    <row r="12" spans="1:4" ht="45.75" customHeight="1" x14ac:dyDescent="0.25">
      <c r="A12" s="4">
        <v>2</v>
      </c>
      <c r="B12" s="4" t="s">
        <v>94</v>
      </c>
      <c r="C12" s="11" t="s">
        <v>95</v>
      </c>
      <c r="D12" s="4" t="s">
        <v>3</v>
      </c>
    </row>
    <row r="13" spans="1:4" ht="45.75" customHeight="1" x14ac:dyDescent="0.25">
      <c r="A13" s="4">
        <v>3</v>
      </c>
      <c r="B13" s="4" t="s">
        <v>96</v>
      </c>
      <c r="C13" s="11" t="s">
        <v>97</v>
      </c>
      <c r="D13" s="4" t="s">
        <v>3</v>
      </c>
    </row>
    <row r="14" spans="1:4" ht="45.75" customHeight="1" x14ac:dyDescent="0.25">
      <c r="A14" s="4">
        <v>4</v>
      </c>
      <c r="B14" s="4" t="s">
        <v>98</v>
      </c>
      <c r="C14" s="11" t="s">
        <v>99</v>
      </c>
      <c r="D14" s="4" t="s">
        <v>4</v>
      </c>
    </row>
    <row r="15" spans="1:4" ht="45.75" customHeight="1" x14ac:dyDescent="0.25">
      <c r="A15" s="4">
        <v>5</v>
      </c>
      <c r="B15" s="4" t="s">
        <v>100</v>
      </c>
      <c r="C15" s="16" t="s">
        <v>101</v>
      </c>
      <c r="D15" s="4" t="s">
        <v>3</v>
      </c>
    </row>
    <row r="16" spans="1:4" ht="45.75" customHeight="1" x14ac:dyDescent="0.25">
      <c r="A16" s="4">
        <v>6</v>
      </c>
      <c r="B16" s="4" t="s">
        <v>102</v>
      </c>
      <c r="C16" s="16" t="s">
        <v>103</v>
      </c>
      <c r="D16" s="4" t="s">
        <v>3</v>
      </c>
    </row>
    <row r="17" spans="1:4" ht="45.75" customHeight="1" x14ac:dyDescent="0.25">
      <c r="A17" s="4">
        <v>7</v>
      </c>
      <c r="B17" s="4" t="s">
        <v>104</v>
      </c>
      <c r="C17" s="16" t="s">
        <v>105</v>
      </c>
      <c r="D17" s="4" t="s">
        <v>3</v>
      </c>
    </row>
    <row r="23" spans="1:4" s="24" customFormat="1" ht="18.75" x14ac:dyDescent="0.3">
      <c r="A23" s="40" t="s">
        <v>52</v>
      </c>
      <c r="B23" s="39"/>
      <c r="C23" s="39" t="s">
        <v>57</v>
      </c>
      <c r="D23" s="41" t="s">
        <v>58</v>
      </c>
    </row>
  </sheetData>
  <sortState ref="A13:D78">
    <sortCondition ref="B13:B78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0"/>
  <sheetViews>
    <sheetView view="pageBreakPreview" topLeftCell="A7" zoomScaleSheetLayoutView="100" workbookViewId="0">
      <selection activeCell="D13" sqref="D13"/>
    </sheetView>
  </sheetViews>
  <sheetFormatPr defaultRowHeight="15" x14ac:dyDescent="0.25"/>
  <cols>
    <col min="1" max="1" width="6.42578125" style="2" customWidth="1"/>
    <col min="2" max="2" width="16" style="2" customWidth="1"/>
    <col min="3" max="3" width="41" customWidth="1"/>
    <col min="4" max="4" width="24.5703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x14ac:dyDescent="0.25">
      <c r="A4" s="12"/>
      <c r="B4" s="12"/>
      <c r="C4" s="12"/>
      <c r="D4" s="12"/>
    </row>
    <row r="5" spans="1:4" ht="16.5" x14ac:dyDescent="0.25">
      <c r="A5" s="50" t="str">
        <f>'CE_PE&amp;M'!A4:D4</f>
        <v>AUDIT COURSE RESULT ANALYSIS FOR B.TECH. 2014 ADMITTED BATCH</v>
      </c>
      <c r="B5" s="50"/>
      <c r="C5" s="50"/>
      <c r="D5" s="50"/>
    </row>
    <row r="6" spans="1:4" ht="13.5" customHeight="1" x14ac:dyDescent="0.25">
      <c r="A6" s="13"/>
      <c r="B6" s="13"/>
      <c r="C6" s="13"/>
      <c r="D6" s="13"/>
    </row>
    <row r="7" spans="1:4" ht="16.5" x14ac:dyDescent="0.25">
      <c r="A7" s="50" t="str">
        <f>'CE_PE&amp;M'!A6:D6</f>
        <v>Special Chance Attempt  (August 2019)</v>
      </c>
      <c r="B7" s="50"/>
      <c r="C7" s="50"/>
      <c r="D7" s="50"/>
    </row>
    <row r="8" spans="1:4" ht="12.75" customHeight="1" x14ac:dyDescent="0.25">
      <c r="A8" s="13"/>
      <c r="B8" s="13"/>
      <c r="C8" s="13"/>
      <c r="D8" s="13"/>
    </row>
    <row r="9" spans="1:4" s="8" customFormat="1" ht="20.100000000000001" customHeight="1" x14ac:dyDescent="0.25">
      <c r="A9" s="51" t="s">
        <v>9</v>
      </c>
      <c r="B9" s="51"/>
      <c r="C9" s="51"/>
      <c r="D9" s="51"/>
    </row>
    <row r="10" spans="1:4" s="8" customFormat="1" ht="12.75" customHeight="1" x14ac:dyDescent="0.25">
      <c r="A10" s="7"/>
      <c r="B10" s="12"/>
      <c r="C10" s="12"/>
      <c r="D10" s="7"/>
    </row>
    <row r="11" spans="1:4" ht="23.25" customHeight="1" x14ac:dyDescent="0.25">
      <c r="A11" s="44" t="s">
        <v>2</v>
      </c>
      <c r="B11" s="44" t="s">
        <v>1</v>
      </c>
      <c r="C11" s="44" t="s">
        <v>0</v>
      </c>
      <c r="D11" s="45" t="s">
        <v>6</v>
      </c>
    </row>
    <row r="12" spans="1:4" ht="44.25" customHeight="1" x14ac:dyDescent="0.25">
      <c r="A12" s="4">
        <v>1</v>
      </c>
      <c r="B12" s="4" t="s">
        <v>86</v>
      </c>
      <c r="C12" s="11" t="s">
        <v>87</v>
      </c>
      <c r="D12" s="5" t="s">
        <v>3</v>
      </c>
    </row>
    <row r="13" spans="1:4" ht="44.25" customHeight="1" x14ac:dyDescent="0.25">
      <c r="A13" s="10">
        <v>2</v>
      </c>
      <c r="B13" s="5" t="s">
        <v>88</v>
      </c>
      <c r="C13" s="17" t="s">
        <v>89</v>
      </c>
      <c r="D13" s="5" t="s">
        <v>3</v>
      </c>
    </row>
    <row r="14" spans="1:4" ht="44.25" customHeight="1" x14ac:dyDescent="0.25">
      <c r="A14" s="4">
        <v>3</v>
      </c>
      <c r="B14" s="5" t="s">
        <v>90</v>
      </c>
      <c r="C14" s="17" t="s">
        <v>91</v>
      </c>
      <c r="D14" s="5" t="s">
        <v>3</v>
      </c>
    </row>
    <row r="20" spans="1:4" s="24" customFormat="1" ht="18.75" x14ac:dyDescent="0.3">
      <c r="A20" s="40" t="s">
        <v>52</v>
      </c>
      <c r="B20" s="39"/>
      <c r="C20" s="39" t="s">
        <v>57</v>
      </c>
      <c r="D20" s="41" t="s">
        <v>58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view="pageBreakPreview" zoomScaleSheetLayoutView="100" workbookViewId="0">
      <selection activeCell="D11" sqref="D11"/>
    </sheetView>
  </sheetViews>
  <sheetFormatPr defaultRowHeight="15" x14ac:dyDescent="0.25"/>
  <cols>
    <col min="1" max="1" width="8.85546875" style="2" customWidth="1"/>
    <col min="2" max="2" width="14.85546875" style="2" customWidth="1"/>
    <col min="3" max="3" width="52.42578125" customWidth="1"/>
    <col min="4" max="4" width="19.710937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4" spans="1:4" ht="21.75" customHeight="1" x14ac:dyDescent="0.25">
      <c r="A4" s="50" t="str">
        <f>'CE_PE&amp;M'!A4:D4</f>
        <v>AUDIT COURSE RESULT ANALYSIS FOR B.TECH. 2014 ADMITTED BATCH</v>
      </c>
      <c r="B4" s="50"/>
      <c r="C4" s="50"/>
      <c r="D4" s="50"/>
    </row>
    <row r="5" spans="1:4" ht="8.25" customHeight="1" x14ac:dyDescent="0.25">
      <c r="A5" s="13"/>
      <c r="B5" s="13"/>
      <c r="C5" s="13"/>
      <c r="D5" s="13"/>
    </row>
    <row r="6" spans="1:4" ht="16.5" x14ac:dyDescent="0.25">
      <c r="A6" s="50" t="str">
        <f>'CE_PE&amp;M'!A6:D6</f>
        <v>Special Chance Attempt  (August 2019)</v>
      </c>
      <c r="B6" s="50"/>
      <c r="C6" s="50"/>
      <c r="D6" s="50"/>
    </row>
    <row r="7" spans="1:4" ht="12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8</v>
      </c>
      <c r="B8" s="51"/>
      <c r="C8" s="51"/>
      <c r="D8" s="51"/>
    </row>
    <row r="9" spans="1:4" s="8" customFormat="1" ht="13.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1.5" customHeight="1" x14ac:dyDescent="0.25">
      <c r="A11" s="4">
        <v>1</v>
      </c>
      <c r="B11" s="4" t="s">
        <v>84</v>
      </c>
      <c r="C11" s="11" t="s">
        <v>85</v>
      </c>
      <c r="D11" s="4" t="s">
        <v>4</v>
      </c>
    </row>
    <row r="15" spans="1:4" s="24" customFormat="1" ht="18.75" x14ac:dyDescent="0.3">
      <c r="A15" s="40" t="s">
        <v>114</v>
      </c>
      <c r="B15" s="39"/>
      <c r="C15" s="39" t="s">
        <v>57</v>
      </c>
      <c r="D15" s="41" t="s">
        <v>58</v>
      </c>
    </row>
  </sheetData>
  <sortState ref="A13:D37">
    <sortCondition ref="B13:B37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1"/>
  <sheetViews>
    <sheetView view="pageBreakPreview" topLeftCell="A7" zoomScaleSheetLayoutView="100" workbookViewId="0">
      <selection activeCell="D10" sqref="D10"/>
    </sheetView>
  </sheetViews>
  <sheetFormatPr defaultRowHeight="15" x14ac:dyDescent="0.25"/>
  <cols>
    <col min="1" max="1" width="9.140625" style="2" customWidth="1"/>
    <col min="2" max="2" width="15.42578125" style="2" customWidth="1"/>
    <col min="3" max="3" width="48.7109375" customWidth="1"/>
    <col min="4" max="4" width="20.5703125" style="2" customWidth="1"/>
  </cols>
  <sheetData>
    <row r="1" spans="1:4" x14ac:dyDescent="0.25">
      <c r="A1" s="49"/>
      <c r="B1" s="49"/>
      <c r="C1" s="49"/>
      <c r="D1"/>
    </row>
    <row r="2" spans="1:4" ht="15.75" x14ac:dyDescent="0.25">
      <c r="A2" s="49"/>
      <c r="B2" s="49"/>
      <c r="C2" s="49"/>
      <c r="D2" s="1"/>
    </row>
    <row r="3" spans="1:4" ht="19.5" customHeight="1" x14ac:dyDescent="0.25"/>
    <row r="4" spans="1:4" ht="16.5" x14ac:dyDescent="0.25">
      <c r="A4" s="50" t="str">
        <f>'CE_PE&amp;M'!A4:D4</f>
        <v>AUDIT COURSE RESULT ANALYSIS FOR B.TECH. 2014 ADMITTED BATCH</v>
      </c>
      <c r="B4" s="50"/>
      <c r="C4" s="50"/>
      <c r="D4" s="50"/>
    </row>
    <row r="5" spans="1:4" ht="11.25" customHeight="1" x14ac:dyDescent="0.25">
      <c r="A5" s="13"/>
      <c r="B5" s="13"/>
      <c r="C5" s="13"/>
      <c r="D5" s="13"/>
    </row>
    <row r="6" spans="1:4" ht="16.5" x14ac:dyDescent="0.25">
      <c r="A6" s="50" t="str">
        <f>'CE_PE&amp;M'!A6:D6</f>
        <v>Special Chance Attempt  (August 2019)</v>
      </c>
      <c r="B6" s="50"/>
      <c r="C6" s="50"/>
      <c r="D6" s="50"/>
    </row>
    <row r="7" spans="1:4" ht="8.25" customHeight="1" x14ac:dyDescent="0.25">
      <c r="A7" s="13"/>
      <c r="B7" s="13"/>
      <c r="C7" s="13"/>
      <c r="D7" s="13"/>
    </row>
    <row r="8" spans="1:4" s="8" customFormat="1" ht="20.100000000000001" customHeight="1" x14ac:dyDescent="0.25">
      <c r="A8" s="51" t="s">
        <v>7</v>
      </c>
      <c r="B8" s="51"/>
      <c r="C8" s="51"/>
      <c r="D8" s="51"/>
    </row>
    <row r="9" spans="1:4" s="8" customFormat="1" ht="12.75" customHeight="1" x14ac:dyDescent="0.25">
      <c r="A9" s="7"/>
      <c r="B9" s="12"/>
      <c r="C9" s="12"/>
      <c r="D9" s="7"/>
    </row>
    <row r="10" spans="1:4" ht="23.25" customHeight="1" x14ac:dyDescent="0.25">
      <c r="A10" s="44" t="s">
        <v>2</v>
      </c>
      <c r="B10" s="44" t="s">
        <v>1</v>
      </c>
      <c r="C10" s="44" t="s">
        <v>0</v>
      </c>
      <c r="D10" s="45" t="s">
        <v>6</v>
      </c>
    </row>
    <row r="11" spans="1:4" ht="39" customHeight="1" x14ac:dyDescent="0.25">
      <c r="A11" s="4">
        <v>1</v>
      </c>
      <c r="B11" s="4" t="s">
        <v>72</v>
      </c>
      <c r="C11" s="11" t="s">
        <v>73</v>
      </c>
      <c r="D11" s="4" t="s">
        <v>3</v>
      </c>
    </row>
    <row r="12" spans="1:4" ht="39" customHeight="1" x14ac:dyDescent="0.25">
      <c r="A12" s="4">
        <v>2</v>
      </c>
      <c r="B12" s="5" t="s">
        <v>74</v>
      </c>
      <c r="C12" s="17" t="s">
        <v>75</v>
      </c>
      <c r="D12" s="4" t="s">
        <v>3</v>
      </c>
    </row>
    <row r="13" spans="1:4" ht="39" customHeight="1" x14ac:dyDescent="0.25">
      <c r="A13" s="4">
        <v>3</v>
      </c>
      <c r="B13" s="5" t="s">
        <v>76</v>
      </c>
      <c r="C13" s="17" t="s">
        <v>77</v>
      </c>
      <c r="D13" s="4" t="s">
        <v>3</v>
      </c>
    </row>
    <row r="14" spans="1:4" ht="39" customHeight="1" x14ac:dyDescent="0.25">
      <c r="A14" s="4">
        <v>4</v>
      </c>
      <c r="B14" s="5" t="s">
        <v>78</v>
      </c>
      <c r="C14" s="17" t="s">
        <v>79</v>
      </c>
      <c r="D14" s="4" t="s">
        <v>3</v>
      </c>
    </row>
    <row r="15" spans="1:4" ht="39" customHeight="1" x14ac:dyDescent="0.25">
      <c r="A15" s="4">
        <v>5</v>
      </c>
      <c r="B15" s="5" t="s">
        <v>80</v>
      </c>
      <c r="C15" s="17" t="s">
        <v>81</v>
      </c>
      <c r="D15" s="4" t="s">
        <v>4</v>
      </c>
    </row>
    <row r="16" spans="1:4" ht="39" customHeight="1" x14ac:dyDescent="0.25">
      <c r="A16" s="4">
        <v>6</v>
      </c>
      <c r="B16" s="5" t="s">
        <v>82</v>
      </c>
      <c r="C16" s="17" t="s">
        <v>83</v>
      </c>
      <c r="D16" s="4" t="s">
        <v>4</v>
      </c>
    </row>
    <row r="21" spans="1:4" s="24" customFormat="1" ht="18.75" x14ac:dyDescent="0.3">
      <c r="A21" s="40" t="s">
        <v>52</v>
      </c>
      <c r="B21" s="39"/>
      <c r="C21" s="39" t="s">
        <v>57</v>
      </c>
      <c r="D21" s="41" t="s">
        <v>58</v>
      </c>
    </row>
  </sheetData>
  <sortState ref="A13:D76">
    <sortCondition ref="B13:B76"/>
  </sortState>
  <mergeCells count="5">
    <mergeCell ref="A8:D8"/>
    <mergeCell ref="A1:C1"/>
    <mergeCell ref="A2:C2"/>
    <mergeCell ref="A4:D4"/>
    <mergeCell ref="A6:D6"/>
  </mergeCells>
  <printOptions horizontalCentered="1"/>
  <pageMargins left="0.45" right="0.2" top="0.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4th Attempt Analysis</vt:lpstr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'4th Attempt Analysis'!Print_Area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2019-08-30T05:44:46Z</dcterms:modified>
</cp:coreProperties>
</file>